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laudia\Eigene Websites\Monolith\Downloads\"/>
    </mc:Choice>
  </mc:AlternateContent>
  <xr:revisionPtr revIDLastSave="0" documentId="13_ncr:1_{5D5EC8F7-4261-4FA8-8BB5-D31D489DE672}" xr6:coauthVersionLast="47" xr6:coauthVersionMax="47" xr10:uidLastSave="{00000000-0000-0000-0000-000000000000}"/>
  <bookViews>
    <workbookView xWindow="-25320" yWindow="-120" windowWidth="25440" windowHeight="15390" xr2:uid="{8B4FCB84-908E-4DD5-B5CF-4CDC93E6475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G18" i="1" l="1"/>
  <c r="G4" i="1"/>
  <c r="G11" i="1"/>
  <c r="G10" i="1"/>
  <c r="H12" i="1"/>
  <c r="I4" i="1"/>
  <c r="I11" i="1"/>
  <c r="G12" i="1"/>
  <c r="H4" i="1"/>
  <c r="H11" i="1"/>
  <c r="I18" i="1"/>
  <c r="I10" i="1"/>
  <c r="G14" i="1"/>
  <c r="H18" i="1"/>
  <c r="H10" i="1"/>
  <c r="I17" i="1"/>
  <c r="I9" i="1"/>
  <c r="I12" i="1"/>
  <c r="H17" i="1"/>
  <c r="H9" i="1"/>
  <c r="I16" i="1"/>
  <c r="I8" i="1"/>
  <c r="H13" i="1"/>
  <c r="H16" i="1"/>
  <c r="H8" i="1"/>
  <c r="I15" i="1"/>
  <c r="I7" i="1"/>
  <c r="G17" i="1"/>
  <c r="H15" i="1"/>
  <c r="H7" i="1"/>
  <c r="I14" i="1"/>
  <c r="I6" i="1"/>
  <c r="H5" i="1"/>
  <c r="G9" i="1"/>
  <c r="H14" i="1"/>
  <c r="H6" i="1"/>
  <c r="I13" i="1"/>
  <c r="I5" i="1"/>
  <c r="G13" i="1"/>
  <c r="G8" i="1"/>
  <c r="G7" i="1"/>
  <c r="G6" i="1"/>
  <c r="G16" i="1"/>
  <c r="G5" i="1"/>
  <c r="G15" i="1"/>
</calcChain>
</file>

<file path=xl/sharedStrings.xml><?xml version="1.0" encoding="utf-8"?>
<sst xmlns="http://schemas.openxmlformats.org/spreadsheetml/2006/main" count="13" uniqueCount="9">
  <si>
    <t>pKa1</t>
  </si>
  <si>
    <t>pKa2</t>
  </si>
  <si>
    <t>[H2A]°</t>
  </si>
  <si>
    <t>mol/l</t>
  </si>
  <si>
    <t>pH</t>
  </si>
  <si>
    <t>[H+]</t>
  </si>
  <si>
    <t>[H2A]</t>
  </si>
  <si>
    <t>[HA-]</t>
  </si>
  <si>
    <t>[A2-]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</si>
</sst>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Tabelle1!$G$2:$G$3</c:f>
              <c:strCache>
                <c:ptCount val="2"/>
                <c:pt idx="0">
                  <c:v>[H2A]</c:v>
                </c:pt>
                <c:pt idx="1">
                  <c:v>mol/l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Tabelle1!$E$4:$E$18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Tabelle1!$G$4:$G$18</c:f>
              <c:numCache>
                <c:formatCode>General</c:formatCode>
                <c:ptCount val="15"/>
                <c:pt idx="0">
                  <c:v>9.9999955331660742E-2</c:v>
                </c:pt>
                <c:pt idx="1">
                  <c:v>9.9999553318402906E-2</c:v>
                </c:pt>
                <c:pt idx="2">
                  <c:v>9.9995533363574918E-2</c:v>
                </c:pt>
                <c:pt idx="3">
                  <c:v>9.9955351582412089E-2</c:v>
                </c:pt>
                <c:pt idx="4">
                  <c:v>9.9555302590212766E-2</c:v>
                </c:pt>
                <c:pt idx="5">
                  <c:v>9.5724139740890363E-2</c:v>
                </c:pt>
                <c:pt idx="6">
                  <c:v>6.9122616974702678E-2</c:v>
                </c:pt>
                <c:pt idx="7">
                  <c:v>1.8285128433908993E-2</c:v>
                </c:pt>
                <c:pt idx="8">
                  <c:v>2.1797277597313362E-3</c:v>
                </c:pt>
                <c:pt idx="9">
                  <c:v>2.1341230000028677E-4</c:v>
                </c:pt>
                <c:pt idx="10">
                  <c:v>1.5250569792010315E-5</c:v>
                </c:pt>
                <c:pt idx="11">
                  <c:v>3.9432336453440259E-7</c:v>
                </c:pt>
                <c:pt idx="12">
                  <c:v>4.6861133715794344E-9</c:v>
                </c:pt>
                <c:pt idx="13">
                  <c:v>4.7760898219649863E-11</c:v>
                </c:pt>
                <c:pt idx="14">
                  <c:v>4.7852778489406049E-13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F64-4578-B0F0-8B0B96F07E8E}"/>
            </c:ext>
          </c:extLst>
        </c:ser>
        <c:ser>
          <c:idx val="1"/>
          <c:order val="1"/>
          <c:tx>
            <c:strRef>
              <c:f>Tabelle1!$H$2:$H$3</c:f>
              <c:strCache>
                <c:ptCount val="2"/>
                <c:pt idx="0">
                  <c:v>[HA-]</c:v>
                </c:pt>
                <c:pt idx="1">
                  <c:v>mol/l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Tabelle1!$E$4:$E$18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Tabelle1!$H$4:$H$18</c:f>
              <c:numCache>
                <c:formatCode>General</c:formatCode>
                <c:ptCount val="15"/>
                <c:pt idx="0">
                  <c:v>4.4668339262482096E-8</c:v>
                </c:pt>
                <c:pt idx="1">
                  <c:v>4.4668159689755983E-7</c:v>
                </c:pt>
                <c:pt idx="2">
                  <c:v>4.4666364041893136E-6</c:v>
                </c:pt>
                <c:pt idx="3">
                  <c:v>4.46484154995443E-5</c:v>
                </c:pt>
                <c:pt idx="4">
                  <c:v>4.4469720178672348E-4</c:v>
                </c:pt>
                <c:pt idx="5">
                  <c:v>4.2758402595021684E-3</c:v>
                </c:pt>
                <c:pt idx="6">
                  <c:v>3.0875938849135341E-2</c:v>
                </c:pt>
                <c:pt idx="7">
                  <c:v>8.1676668518001871E-2</c:v>
                </c:pt>
                <c:pt idx="8">
                  <c:v>9.73648625627965E-2</c:v>
                </c:pt>
                <c:pt idx="9">
                  <c:v>9.5327772773327116E-2</c:v>
                </c:pt>
                <c:pt idx="10">
                  <c:v>6.8121792970441367E-2</c:v>
                </c:pt>
                <c:pt idx="11">
                  <c:v>1.7613777693928072E-2</c:v>
                </c:pt>
                <c:pt idx="12">
                  <c:v>2.0932099540437637E-3</c:v>
                </c:pt>
                <c:pt idx="13">
                  <c:v>2.1334009581109746E-4</c:v>
                </c:pt>
                <c:pt idx="14">
                  <c:v>2.1375050990052239E-5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64-4578-B0F0-8B0B96F07E8E}"/>
            </c:ext>
          </c:extLst>
        </c:ser>
        <c:ser>
          <c:idx val="2"/>
          <c:order val="2"/>
          <c:tx>
            <c:strRef>
              <c:f>Tabelle1!$I$2:$I$3</c:f>
              <c:strCache>
                <c:ptCount val="2"/>
                <c:pt idx="0">
                  <c:v>[A2-]</c:v>
                </c:pt>
                <c:pt idx="1">
                  <c:v>mol/l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Tabelle1!$E$4:$E$18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Tabelle1!$I$4:$I$18</c:f>
              <c:numCache>
                <c:formatCode>General</c:formatCode>
                <c:ptCount val="15"/>
                <c:pt idx="0">
                  <c:v>2.0892951976001549E-18</c:v>
                </c:pt>
                <c:pt idx="1">
                  <c:v>2.0892867983527129E-16</c:v>
                </c:pt>
                <c:pt idx="2">
                  <c:v>2.0892028095920302E-14</c:v>
                </c:pt>
                <c:pt idx="3">
                  <c:v>2.0883632931928873E-12</c:v>
                </c:pt>
                <c:pt idx="4">
                  <c:v>2.0800050850773459E-10</c:v>
                </c:pt>
                <c:pt idx="5">
                  <c:v>1.9999607478997354E-8</c:v>
                </c:pt>
                <c:pt idx="6">
                  <c:v>1.4441761619975199E-6</c:v>
                </c:pt>
                <c:pt idx="7">
                  <c:v>3.8203048089135233E-5</c:v>
                </c:pt>
                <c:pt idx="8">
                  <c:v>4.5540967747218218E-4</c:v>
                </c:pt>
                <c:pt idx="9">
                  <c:v>4.4588149266726052E-3</c:v>
                </c:pt>
                <c:pt idx="10">
                  <c:v>3.1862956459766632E-2</c:v>
                </c:pt>
                <c:pt idx="11">
                  <c:v>8.238582798270741E-2</c:v>
                </c:pt>
                <c:pt idx="12">
                  <c:v>9.7906785359842874E-2</c:v>
                </c:pt>
                <c:pt idx="13">
                  <c:v>9.9786659856428012E-2</c:v>
                </c:pt>
                <c:pt idx="14">
                  <c:v>9.9978624948531422E-2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64-4578-B0F0-8B0B96F07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709136"/>
        <c:axId val="1242703376"/>
      </c:scatterChart>
      <c:valAx>
        <c:axId val="124270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2703376"/>
        <c:crosses val="autoZero"/>
        <c:crossBetween val="midCat"/>
      </c:valAx>
      <c:valAx>
        <c:axId val="12427033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 in mol/l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42709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100011</xdr:rowOff>
    </xdr:from>
    <xdr:to>
      <xdr:col>18</xdr:col>
      <xdr:colOff>0</xdr:colOff>
      <xdr:row>29</xdr:row>
      <xdr:rowOff>47624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EA26CE-F86B-E3B5-B568-5DD2D6452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0.42708</cdr:x>
      <cdr:y>0.62849</cdr:y>
    </cdr:from>
    <cdr:to>
      <cdr:x>0.87083</cdr:x>
      <cdr:y>0.69522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303238F-442D-D463-8C3B-8B644449A473}"/>
            </a:ext>
          </a:extLst>
        </cdr:cNvPr>
        <cdr:cNvSpPr txBox="1"/>
      </cdr:nvSpPr>
      <cdr:spPr>
        <a:xfrm xmlns:a="http://schemas.openxmlformats.org/drawingml/2006/main">
          <a:off x="1952625" y="3319464"/>
          <a:ext cx="202882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E1EFA-9C1C-4687-B9C8-E619CAFC240E}">
  <dimension ref="A2:I18"/>
  <sheetViews>
    <sheetView tabSelected="1" workbookViewId="0">
      <selection activeCell="I33" sqref="I33"/>
    </sheetView>
  </sheetViews>
  <sheetFormatPr baseColWidth="10" defaultRowHeight="15" x14ac:dyDescent="0.25"/>
  <cols>
    <col min="3" max="3" width="12" bestFit="1" customWidth="1"/>
    <col min="7" max="9" width="12" bestFit="1" customWidth="1"/>
  </cols>
  <sheetData>
    <row r="2" spans="1:9" x14ac:dyDescent="0.25">
      <c r="A2" t="s">
        <v>0</v>
      </c>
      <c r="B2" s="1">
        <v>6.35</v>
      </c>
      <c r="C2">
        <f>POWER(10,-B2)</f>
        <v>4.4668359215096327E-7</v>
      </c>
      <c r="E2" t="s">
        <v>4</v>
      </c>
      <c r="F2" t="s">
        <v>5</v>
      </c>
      <c r="G2" t="s">
        <v>6</v>
      </c>
      <c r="H2" t="s">
        <v>7</v>
      </c>
      <c r="I2" t="s">
        <v>8</v>
      </c>
    </row>
    <row r="3" spans="1:9" x14ac:dyDescent="0.25">
      <c r="A3" t="s">
        <v>1</v>
      </c>
      <c r="B3" s="1">
        <v>10.33</v>
      </c>
      <c r="C3">
        <f>POWER(10,-B3)</f>
        <v>4.6773514128719782E-11</v>
      </c>
      <c r="F3" t="s">
        <v>3</v>
      </c>
      <c r="G3" t="s">
        <v>3</v>
      </c>
      <c r="H3" t="s">
        <v>3</v>
      </c>
      <c r="I3" t="s">
        <v>3</v>
      </c>
    </row>
    <row r="4" spans="1:9" x14ac:dyDescent="0.25">
      <c r="A4" t="s">
        <v>2</v>
      </c>
      <c r="B4" s="1">
        <v>0.1</v>
      </c>
      <c r="C4" t="s">
        <v>3</v>
      </c>
      <c r="E4">
        <v>0</v>
      </c>
      <c r="F4">
        <f>POWER(10,-E4)</f>
        <v>1</v>
      </c>
      <c r="G4">
        <f>(F4^2*$B$4)/(F4^2+$C$2*F4+$C$2*$C$3)</f>
        <v>9.9999955331660742E-2</v>
      </c>
      <c r="H4">
        <f>($C$2*F4*$B$4)/(F4^2+$C$2*F4+$C$2*$C$3)</f>
        <v>4.4668339262482096E-8</v>
      </c>
      <c r="I4">
        <f>($C$2*$C$3*$B$4)/(F4^2+$C$2*F4+$C$2*$C$3)</f>
        <v>2.0892951976001549E-18</v>
      </c>
    </row>
    <row r="5" spans="1:9" x14ac:dyDescent="0.25">
      <c r="E5">
        <v>1</v>
      </c>
      <c r="F5">
        <f t="shared" ref="F5:F18" si="0">POWER(10,-E5)</f>
        <v>0.1</v>
      </c>
      <c r="G5">
        <f t="shared" ref="G5:G18" si="1">(F5^2*$B$4)/(F5^2+$C$2*F5+$C$2*$C$3)</f>
        <v>9.9999553318402906E-2</v>
      </c>
      <c r="H5">
        <f t="shared" ref="H5:H18" si="2">($C$2*F5*$B$4)/(F5^2+$C$2*F5+$C$2*$C$3)</f>
        <v>4.4668159689755983E-7</v>
      </c>
      <c r="I5">
        <f t="shared" ref="I5:I18" si="3">($C$2*$C$3*$B$4)/(F5^2+$C$2*F5+$C$2*$C$3)</f>
        <v>2.0892867983527129E-16</v>
      </c>
    </row>
    <row r="6" spans="1:9" x14ac:dyDescent="0.25">
      <c r="E6">
        <v>2</v>
      </c>
      <c r="F6">
        <f t="shared" si="0"/>
        <v>0.01</v>
      </c>
      <c r="G6">
        <f t="shared" si="1"/>
        <v>9.9995533363574918E-2</v>
      </c>
      <c r="H6">
        <f t="shared" si="2"/>
        <v>4.4666364041893136E-6</v>
      </c>
      <c r="I6">
        <f t="shared" si="3"/>
        <v>2.0892028095920302E-14</v>
      </c>
    </row>
    <row r="7" spans="1:9" x14ac:dyDescent="0.25">
      <c r="E7">
        <v>3</v>
      </c>
      <c r="F7">
        <f t="shared" si="0"/>
        <v>1E-3</v>
      </c>
      <c r="G7">
        <f t="shared" si="1"/>
        <v>9.9955351582412089E-2</v>
      </c>
      <c r="H7">
        <f t="shared" si="2"/>
        <v>4.46484154995443E-5</v>
      </c>
      <c r="I7">
        <f t="shared" si="3"/>
        <v>2.0883632931928873E-12</v>
      </c>
    </row>
    <row r="8" spans="1:9" x14ac:dyDescent="0.25">
      <c r="E8">
        <v>4</v>
      </c>
      <c r="F8">
        <f t="shared" si="0"/>
        <v>1E-4</v>
      </c>
      <c r="G8">
        <f t="shared" si="1"/>
        <v>9.9555302590212766E-2</v>
      </c>
      <c r="H8">
        <f t="shared" si="2"/>
        <v>4.4469720178672348E-4</v>
      </c>
      <c r="I8">
        <f t="shared" si="3"/>
        <v>2.0800050850773459E-10</v>
      </c>
    </row>
    <row r="9" spans="1:9" x14ac:dyDescent="0.25">
      <c r="E9">
        <v>5</v>
      </c>
      <c r="F9">
        <f t="shared" si="0"/>
        <v>1.0000000000000001E-5</v>
      </c>
      <c r="G9">
        <f t="shared" si="1"/>
        <v>9.5724139740890363E-2</v>
      </c>
      <c r="H9">
        <f t="shared" si="2"/>
        <v>4.2758402595021684E-3</v>
      </c>
      <c r="I9">
        <f t="shared" si="3"/>
        <v>1.9999607478997354E-8</v>
      </c>
    </row>
    <row r="10" spans="1:9" x14ac:dyDescent="0.25">
      <c r="E10">
        <v>6</v>
      </c>
      <c r="F10">
        <f t="shared" si="0"/>
        <v>9.9999999999999995E-7</v>
      </c>
      <c r="G10">
        <f t="shared" si="1"/>
        <v>6.9122616974702678E-2</v>
      </c>
      <c r="H10">
        <f t="shared" si="2"/>
        <v>3.0875938849135341E-2</v>
      </c>
      <c r="I10">
        <f t="shared" si="3"/>
        <v>1.4441761619975199E-6</v>
      </c>
    </row>
    <row r="11" spans="1:9" x14ac:dyDescent="0.25">
      <c r="E11">
        <v>7</v>
      </c>
      <c r="F11">
        <f t="shared" si="0"/>
        <v>9.9999999999999995E-8</v>
      </c>
      <c r="G11">
        <f t="shared" si="1"/>
        <v>1.8285128433908993E-2</v>
      </c>
      <c r="H11">
        <f t="shared" si="2"/>
        <v>8.1676668518001871E-2</v>
      </c>
      <c r="I11">
        <f t="shared" si="3"/>
        <v>3.8203048089135233E-5</v>
      </c>
    </row>
    <row r="12" spans="1:9" x14ac:dyDescent="0.25">
      <c r="E12">
        <v>8</v>
      </c>
      <c r="F12">
        <f t="shared" si="0"/>
        <v>1E-8</v>
      </c>
      <c r="G12">
        <f t="shared" si="1"/>
        <v>2.1797277597313362E-3</v>
      </c>
      <c r="H12">
        <f t="shared" si="2"/>
        <v>9.73648625627965E-2</v>
      </c>
      <c r="I12">
        <f t="shared" si="3"/>
        <v>4.5540967747218218E-4</v>
      </c>
    </row>
    <row r="13" spans="1:9" x14ac:dyDescent="0.25">
      <c r="E13">
        <v>9</v>
      </c>
      <c r="F13">
        <f t="shared" si="0"/>
        <v>1.0000000000000001E-9</v>
      </c>
      <c r="G13">
        <f t="shared" si="1"/>
        <v>2.1341230000028677E-4</v>
      </c>
      <c r="H13">
        <f t="shared" si="2"/>
        <v>9.5327772773327116E-2</v>
      </c>
      <c r="I13">
        <f t="shared" si="3"/>
        <v>4.4588149266726052E-3</v>
      </c>
    </row>
    <row r="14" spans="1:9" x14ac:dyDescent="0.25">
      <c r="E14">
        <v>10</v>
      </c>
      <c r="F14">
        <f t="shared" si="0"/>
        <v>1E-10</v>
      </c>
      <c r="G14">
        <f t="shared" si="1"/>
        <v>1.5250569792010315E-5</v>
      </c>
      <c r="H14">
        <f t="shared" si="2"/>
        <v>6.8121792970441367E-2</v>
      </c>
      <c r="I14">
        <f t="shared" si="3"/>
        <v>3.1862956459766632E-2</v>
      </c>
    </row>
    <row r="15" spans="1:9" x14ac:dyDescent="0.25">
      <c r="E15">
        <v>11</v>
      </c>
      <c r="F15">
        <f t="shared" si="0"/>
        <v>9.9999999999999994E-12</v>
      </c>
      <c r="G15">
        <f t="shared" si="1"/>
        <v>3.9432336453440259E-7</v>
      </c>
      <c r="H15">
        <f t="shared" si="2"/>
        <v>1.7613777693928072E-2</v>
      </c>
      <c r="I15">
        <f t="shared" si="3"/>
        <v>8.238582798270741E-2</v>
      </c>
    </row>
    <row r="16" spans="1:9" x14ac:dyDescent="0.25">
      <c r="E16">
        <v>12</v>
      </c>
      <c r="F16">
        <f t="shared" si="0"/>
        <v>9.9999999999999998E-13</v>
      </c>
      <c r="G16">
        <f t="shared" si="1"/>
        <v>4.6861133715794344E-9</v>
      </c>
      <c r="H16">
        <f t="shared" si="2"/>
        <v>2.0932099540437637E-3</v>
      </c>
      <c r="I16">
        <f t="shared" si="3"/>
        <v>9.7906785359842874E-2</v>
      </c>
    </row>
    <row r="17" spans="5:9" x14ac:dyDescent="0.25">
      <c r="E17">
        <v>13</v>
      </c>
      <c r="F17">
        <f t="shared" si="0"/>
        <v>1E-13</v>
      </c>
      <c r="G17">
        <f t="shared" si="1"/>
        <v>4.7760898219649863E-11</v>
      </c>
      <c r="H17">
        <f t="shared" si="2"/>
        <v>2.1334009581109746E-4</v>
      </c>
      <c r="I17">
        <f t="shared" si="3"/>
        <v>9.9786659856428012E-2</v>
      </c>
    </row>
    <row r="18" spans="5:9" x14ac:dyDescent="0.25">
      <c r="E18">
        <v>14</v>
      </c>
      <c r="F18">
        <f t="shared" si="0"/>
        <v>1E-14</v>
      </c>
      <c r="G18">
        <f t="shared" si="1"/>
        <v>4.7852778489406049E-13</v>
      </c>
      <c r="H18">
        <f t="shared" si="2"/>
        <v>2.1375050990052239E-5</v>
      </c>
      <c r="I18">
        <f t="shared" si="3"/>
        <v>9.9978624948531422E-2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Arnold</dc:creator>
  <cp:lastModifiedBy>Claudia Arnold</cp:lastModifiedBy>
  <dcterms:created xsi:type="dcterms:W3CDTF">2023-06-02T10:24:52Z</dcterms:created>
  <dcterms:modified xsi:type="dcterms:W3CDTF">2024-03-13T10:06:31Z</dcterms:modified>
</cp:coreProperties>
</file>